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<sst xmlns="http://schemas.openxmlformats.org/spreadsheetml/2006/main" count="70" uniqueCount="40">
  <si>
    <t>2023年第三季度大亚湾开发区支持大型商贸企业发展奖励资金测算明细表</t>
  </si>
  <si>
    <t>单位：大亚湾区营商环境和投资促进局</t>
  </si>
  <si>
    <t>金额单位：万元</t>
  </si>
  <si>
    <t>奖励类别</t>
  </si>
  <si>
    <t>申报企业</t>
  </si>
  <si>
    <t>2023年7-9月营业收入</t>
  </si>
  <si>
    <t>2022年7-9月营业收入</t>
  </si>
  <si>
    <t>2023年1-9月营业收入</t>
  </si>
  <si>
    <t>2022年1-9月营业收入</t>
  </si>
  <si>
    <t>增速（%）</t>
  </si>
  <si>
    <t>2023年第三季度增量</t>
  </si>
  <si>
    <t>提质奖励金额</t>
  </si>
  <si>
    <t>合计金额</t>
  </si>
  <si>
    <t>提质奖励</t>
  </si>
  <si>
    <t>敏华互联网零售（惠州）有限公司</t>
  </si>
  <si>
    <t>中科云商（惠州）科技有限公司</t>
  </si>
  <si>
    <t>惠州比亚迪盛世新景汽车销售有限公司</t>
  </si>
  <si>
    <t>棉联(惠州)电子商务有限公司</t>
  </si>
  <si>
    <t>广东创融供应链管理有限公司</t>
  </si>
  <si>
    <t>海润隆惠州实业有限公司</t>
  </si>
  <si>
    <t>慧正智联（惠州）供应链管理有限公司</t>
  </si>
  <si>
    <t>惠州大诚石油化工有限公司</t>
  </si>
  <si>
    <t>-</t>
  </si>
  <si>
    <t>惠州市骏达鑫贸易有限公司</t>
  </si>
  <si>
    <t>惠州伯利湾商贸有限公司</t>
  </si>
  <si>
    <t>惠州惠信联贸易有限公司</t>
  </si>
  <si>
    <t>惠州卓佳贸易有限公司</t>
  </si>
  <si>
    <t>惠州挚迅恒贸易有限公司</t>
  </si>
  <si>
    <t>惠州亚丰金属材料有限公司</t>
  </si>
  <si>
    <t>惠州市利柯商贸有限公司</t>
  </si>
  <si>
    <t>惠州市鑫洋金属材料有限公司</t>
  </si>
  <si>
    <t>惠州鸿讯贸易有限公司</t>
  </si>
  <si>
    <t>惠州市兴贵航贸易有限公司</t>
  </si>
  <si>
    <t>惠州恒力金商贸易有限公司</t>
  </si>
  <si>
    <t>2022年营业收入</t>
  </si>
  <si>
    <t>2021年营业收入</t>
  </si>
  <si>
    <t>同比增量</t>
  </si>
  <si>
    <t>经营奖励金额</t>
  </si>
  <si>
    <t>经营奖励</t>
  </si>
  <si>
    <t>总奖励金额</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</si>
</sst>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_ "/>
    <numFmt numFmtId="178" formatCode="0.0_);[Red]\(0.0\)"/>
    <numFmt numFmtId="179" formatCode="0.00_ "/>
  </numFmts>
  <fonts count="26">
    <font>
      <sz val="11"/>
      <color theme="1"/>
      <name val="宋体"/>
      <charset val="134"/>
      <scheme val="minor"/>
    </font>
    <font>
      <sz val="14"/>
      <color theme="1"/>
      <name val="方正小标宋简体"/>
      <charset val="134"/>
    </font>
    <font>
      <sz val="11"/>
      <name val="宋体"/>
      <charset val="134"/>
      <scheme val="minor"/>
    </font>
    <font>
      <b/>
      <sz val="11"/>
      <name val="宋体"/>
      <charset val="134"/>
      <scheme val="minor"/>
    </font>
    <font>
      <b/>
      <sz val="10"/>
      <name val="宋体"/>
      <charset val="134"/>
    </font>
    <font>
      <sz val="10"/>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55">
    <xf numFmtId="0" fontId="0" fillId="0" borderId="0" xfId="0">
      <alignment vertical="center"/>
    </xf>
    <xf numFmtId="0" fontId="0" fillId="0" borderId="0" xfId="0" applyFill="1" applyAlignment="1">
      <alignment vertical="center"/>
    </xf>
    <xf numFmtId="0" fontId="0" fillId="0" borderId="0" xfId="0" applyFill="1" applyAlignment="1">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vertical="center" wrapText="1"/>
    </xf>
    <xf numFmtId="177" fontId="2" fillId="0" borderId="1" xfId="0" applyNumberFormat="1" applyFont="1" applyFill="1" applyBorder="1" applyAlignment="1">
      <alignment horizontal="center" vertical="center" wrapText="1"/>
    </xf>
    <xf numFmtId="177" fontId="0" fillId="0" borderId="1" xfId="0" applyNumberForma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vertical="center" wrapText="1"/>
    </xf>
    <xf numFmtId="177" fontId="5" fillId="0" borderId="4"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9" fontId="2"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vertical="center" wrapText="1"/>
    </xf>
    <xf numFmtId="177" fontId="2" fillId="0" borderId="1"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6" xfId="0" applyFill="1" applyBorder="1" applyAlignment="1">
      <alignment horizontal="center" vertical="center" wrapText="1"/>
    </xf>
    <xf numFmtId="177" fontId="0" fillId="0" borderId="4" xfId="0" applyNumberFormat="1" applyFill="1" applyBorder="1" applyAlignment="1">
      <alignment horizontal="center" vertical="center" wrapText="1"/>
    </xf>
    <xf numFmtId="177" fontId="0" fillId="0" borderId="6" xfId="0" applyNumberFormat="1" applyFill="1" applyBorder="1" applyAlignment="1">
      <alignment horizontal="center" vertical="center" wrapText="1"/>
    </xf>
    <xf numFmtId="0" fontId="3" fillId="0" borderId="4" xfId="0" applyFont="1" applyFill="1" applyBorder="1" applyAlignment="1">
      <alignment horizontal="right" vertical="center" wrapText="1"/>
    </xf>
    <xf numFmtId="0" fontId="3" fillId="0" borderId="7" xfId="0" applyFont="1" applyFill="1" applyBorder="1" applyAlignment="1">
      <alignment horizontal="right" vertical="center" wrapText="1"/>
    </xf>
    <xf numFmtId="0" fontId="6" fillId="0" borderId="0" xfId="0" applyFont="1" applyFill="1" applyAlignment="1">
      <alignment horizontal="left" vertical="center"/>
    </xf>
    <xf numFmtId="176" fontId="2" fillId="0" borderId="2" xfId="0" applyNumberFormat="1" applyFont="1" applyFill="1" applyBorder="1" applyAlignment="1">
      <alignment horizontal="center" vertical="center" wrapText="1"/>
    </xf>
    <xf numFmtId="179" fontId="0" fillId="0" borderId="0" xfId="0" applyNumberFormat="1" applyFill="1" applyAlignment="1">
      <alignment vertical="center"/>
    </xf>
    <xf numFmtId="176" fontId="2" fillId="0" borderId="3" xfId="0" applyNumberFormat="1"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179" fontId="0" fillId="0" borderId="0" xfId="0" applyNumberFormat="1" applyFill="1" applyAlignment="1">
      <alignment vertical="center"/>
    </xf>
    <xf numFmtId="176" fontId="2" fillId="0" borderId="5"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9" fontId="2" fillId="0" borderId="1" xfId="0" applyNumberFormat="1" applyFont="1" applyFill="1" applyBorder="1" applyAlignment="1">
      <alignment horizontal="center" vertical="center" wrapText="1"/>
    </xf>
    <xf numFmtId="0" fontId="3" fillId="0" borderId="6" xfId="0"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workbookViewId="0">
      <pane xSplit="9" topLeftCell="J1" activePane="topRight" state="frozen"/>
      <selection/>
      <selection pane="topRight" activeCell="C11" sqref="C11"/>
    </sheetView>
  </sheetViews>
  <sheetFormatPr defaultColWidth="9" defaultRowHeight="13.5"/>
  <cols>
    <col min="1" max="1" width="9.41666666666667" style="1" customWidth="1"/>
    <col min="2" max="2" width="32.5" style="1" customWidth="1"/>
    <col min="3" max="3" width="12" style="1" customWidth="1"/>
    <col min="4" max="4" width="11.625" style="1" customWidth="1"/>
    <col min="5" max="5" width="11.25" style="1" customWidth="1"/>
    <col min="6" max="6" width="11" style="1" customWidth="1"/>
    <col min="7" max="7" width="9.25" style="1" customWidth="1"/>
    <col min="8" max="8" width="11.375" style="1" customWidth="1"/>
    <col min="9" max="9" width="12.625" style="1" customWidth="1"/>
    <col min="10" max="10" width="9.625" style="1" customWidth="1"/>
    <col min="11" max="11" width="9" style="1"/>
    <col min="12" max="12" width="11.5" style="1"/>
    <col min="13" max="16384" width="9" style="1"/>
  </cols>
  <sheetData>
    <row r="1" s="1" customFormat="1" ht="41" customHeight="1" spans="1:10">
      <c r="A1" s="4" t="s">
        <v>0</v>
      </c>
      <c r="B1" s="4"/>
      <c r="C1" s="4"/>
      <c r="D1" s="4"/>
      <c r="E1" s="4"/>
      <c r="F1" s="4"/>
      <c r="G1" s="4"/>
      <c r="H1" s="4"/>
      <c r="I1" s="4"/>
      <c r="J1" s="4"/>
    </row>
    <row r="2" s="1" customFormat="1" ht="22" customHeight="1" spans="1:9">
      <c r="A2" s="5" t="s">
        <v>1</v>
      </c>
      <c r="B2" s="5"/>
      <c r="C2" s="4"/>
      <c r="D2" s="4"/>
      <c r="E2" s="4"/>
      <c r="F2" s="4"/>
      <c r="G2" s="4"/>
      <c r="I2" s="44" t="s">
        <v>2</v>
      </c>
    </row>
    <row r="3" s="1" customFormat="1" ht="35" customHeight="1" spans="1:10">
      <c r="A3" s="6" t="s">
        <v>3</v>
      </c>
      <c r="B3" s="7" t="s">
        <v>4</v>
      </c>
      <c r="C3" s="8" t="s">
        <v>5</v>
      </c>
      <c r="D3" s="8" t="s">
        <v>6</v>
      </c>
      <c r="E3" s="8" t="s">
        <v>7</v>
      </c>
      <c r="F3" s="8" t="s">
        <v>8</v>
      </c>
      <c r="G3" s="8" t="s">
        <v>9</v>
      </c>
      <c r="H3" s="8" t="s">
        <v>10</v>
      </c>
      <c r="I3" s="8" t="s">
        <v>11</v>
      </c>
      <c r="J3" s="6" t="s">
        <v>12</v>
      </c>
    </row>
    <row r="4" s="1" customFormat="1" ht="28" customHeight="1" spans="1:12">
      <c r="A4" s="9" t="s">
        <v>13</v>
      </c>
      <c r="B4" s="10" t="s">
        <v>14</v>
      </c>
      <c r="C4" s="11">
        <v>74412.72</v>
      </c>
      <c r="D4" s="11">
        <v>68257.98</v>
      </c>
      <c r="E4" s="12">
        <v>201800.3</v>
      </c>
      <c r="F4" s="12">
        <v>183370.03</v>
      </c>
      <c r="G4" s="13">
        <f t="shared" ref="G4:G10" si="0">E4/F4*100-100</f>
        <v>10.0508627282223</v>
      </c>
      <c r="H4" s="14">
        <f t="shared" ref="H4:H9" si="1">C4-D4</f>
        <v>6154.74000000001</v>
      </c>
      <c r="I4" s="13">
        <f t="shared" ref="I4:I14" si="2">H4*0.002</f>
        <v>12.30948</v>
      </c>
      <c r="J4" s="45">
        <f>SUM(I4:I22)</f>
        <v>1424.01024</v>
      </c>
      <c r="L4" s="46"/>
    </row>
    <row r="5" s="1" customFormat="1" ht="28" customHeight="1" spans="1:12">
      <c r="A5" s="15"/>
      <c r="B5" s="10" t="s">
        <v>15</v>
      </c>
      <c r="C5" s="11">
        <v>28142.8</v>
      </c>
      <c r="D5" s="11">
        <v>21056.9</v>
      </c>
      <c r="E5" s="12">
        <v>61673.3</v>
      </c>
      <c r="F5" s="12">
        <v>42815.2</v>
      </c>
      <c r="G5" s="13">
        <f t="shared" si="0"/>
        <v>44.0453390384723</v>
      </c>
      <c r="H5" s="14">
        <f t="shared" si="1"/>
        <v>7085.9</v>
      </c>
      <c r="I5" s="13">
        <f t="shared" si="2"/>
        <v>14.1718</v>
      </c>
      <c r="J5" s="47"/>
      <c r="L5" s="46"/>
    </row>
    <row r="6" s="1" customFormat="1" ht="28" customHeight="1" spans="1:12">
      <c r="A6" s="15"/>
      <c r="B6" s="10" t="s">
        <v>16</v>
      </c>
      <c r="C6" s="11">
        <v>13596.2</v>
      </c>
      <c r="D6" s="11">
        <v>11399</v>
      </c>
      <c r="E6" s="12">
        <v>35006</v>
      </c>
      <c r="F6" s="12">
        <v>25044.4</v>
      </c>
      <c r="G6" s="13">
        <f t="shared" si="0"/>
        <v>39.775758253342</v>
      </c>
      <c r="H6" s="14">
        <f t="shared" si="1"/>
        <v>2197.2</v>
      </c>
      <c r="I6" s="13">
        <f t="shared" si="2"/>
        <v>4.3944</v>
      </c>
      <c r="J6" s="47"/>
      <c r="L6" s="46"/>
    </row>
    <row r="7" s="1" customFormat="1" ht="28" customHeight="1" spans="1:12">
      <c r="A7" s="15"/>
      <c r="B7" s="10" t="s">
        <v>17</v>
      </c>
      <c r="C7" s="11">
        <v>209659.2</v>
      </c>
      <c r="D7" s="11">
        <v>81823.1</v>
      </c>
      <c r="E7" s="12">
        <v>720797.4</v>
      </c>
      <c r="F7" s="12">
        <v>267834.26</v>
      </c>
      <c r="G7" s="13">
        <f t="shared" si="0"/>
        <v>169.12068680086</v>
      </c>
      <c r="H7" s="14">
        <f t="shared" si="1"/>
        <v>127836.1</v>
      </c>
      <c r="I7" s="13">
        <f t="shared" si="2"/>
        <v>255.6722</v>
      </c>
      <c r="J7" s="47"/>
      <c r="L7" s="46"/>
    </row>
    <row r="8" s="1" customFormat="1" ht="28" customHeight="1" spans="1:12">
      <c r="A8" s="15"/>
      <c r="B8" s="10" t="s">
        <v>18</v>
      </c>
      <c r="C8" s="11">
        <v>43854.18</v>
      </c>
      <c r="D8" s="11">
        <v>12050.6</v>
      </c>
      <c r="E8" s="12">
        <v>147407.8</v>
      </c>
      <c r="F8" s="12">
        <v>19818.96</v>
      </c>
      <c r="G8" s="13">
        <f t="shared" si="0"/>
        <v>643.771620710673</v>
      </c>
      <c r="H8" s="14">
        <f t="shared" si="1"/>
        <v>31803.58</v>
      </c>
      <c r="I8" s="13">
        <f t="shared" si="2"/>
        <v>63.60716</v>
      </c>
      <c r="J8" s="47"/>
      <c r="L8" s="46"/>
    </row>
    <row r="9" s="1" customFormat="1" ht="28" customHeight="1" spans="1:10">
      <c r="A9" s="15"/>
      <c r="B9" s="10" t="s">
        <v>19</v>
      </c>
      <c r="C9" s="16">
        <v>4475.6</v>
      </c>
      <c r="D9" s="16">
        <v>2227.4</v>
      </c>
      <c r="E9" s="16">
        <v>11061.3</v>
      </c>
      <c r="F9" s="16">
        <v>9336.8</v>
      </c>
      <c r="G9" s="13">
        <f t="shared" si="0"/>
        <v>18.4699254562591</v>
      </c>
      <c r="H9" s="14">
        <f t="shared" si="1"/>
        <v>2248.2</v>
      </c>
      <c r="I9" s="13">
        <f t="shared" si="2"/>
        <v>4.4964</v>
      </c>
      <c r="J9" s="47"/>
    </row>
    <row r="10" s="2" customFormat="1" ht="28" customHeight="1" spans="1:10">
      <c r="A10" s="17"/>
      <c r="B10" s="18" t="s">
        <v>20</v>
      </c>
      <c r="C10" s="19">
        <v>22780.8</v>
      </c>
      <c r="D10" s="20">
        <v>0</v>
      </c>
      <c r="E10" s="19">
        <v>22827.9</v>
      </c>
      <c r="F10" s="21">
        <v>4761.7</v>
      </c>
      <c r="G10" s="22">
        <f t="shared" si="0"/>
        <v>379.406514480123</v>
      </c>
      <c r="H10" s="19">
        <v>22780.9</v>
      </c>
      <c r="I10" s="33">
        <f t="shared" si="2"/>
        <v>45.5618</v>
      </c>
      <c r="J10" s="48"/>
    </row>
    <row r="11" s="3" customFormat="1" ht="28" customHeight="1" spans="1:12">
      <c r="A11" s="23"/>
      <c r="B11" s="24" t="s">
        <v>21</v>
      </c>
      <c r="C11" s="19">
        <v>7804.6</v>
      </c>
      <c r="D11" s="25">
        <v>0</v>
      </c>
      <c r="E11" s="26">
        <v>19008.4</v>
      </c>
      <c r="F11" s="26" t="s">
        <v>22</v>
      </c>
      <c r="G11" s="27" t="s">
        <v>22</v>
      </c>
      <c r="H11" s="28">
        <f>C11-D11</f>
        <v>7804.6</v>
      </c>
      <c r="I11" s="27">
        <f t="shared" si="2"/>
        <v>15.6092</v>
      </c>
      <c r="J11" s="49"/>
      <c r="L11" s="50"/>
    </row>
    <row r="12" s="1" customFormat="1" ht="28" customHeight="1" spans="1:10">
      <c r="A12" s="15"/>
      <c r="B12" s="10" t="s">
        <v>23</v>
      </c>
      <c r="C12" s="29">
        <v>37497.6</v>
      </c>
      <c r="D12" s="11">
        <v>0</v>
      </c>
      <c r="E12" s="16">
        <v>37497.6</v>
      </c>
      <c r="F12" s="30" t="s">
        <v>22</v>
      </c>
      <c r="G12" s="13" t="s">
        <v>22</v>
      </c>
      <c r="H12" s="14">
        <f t="shared" ref="H12:H21" si="3">C12-D12</f>
        <v>37497.6</v>
      </c>
      <c r="I12" s="13">
        <f t="shared" si="2"/>
        <v>74.9952</v>
      </c>
      <c r="J12" s="47"/>
    </row>
    <row r="13" s="1" customFormat="1" ht="28" customHeight="1" spans="1:10">
      <c r="A13" s="15"/>
      <c r="B13" s="10" t="s">
        <v>24</v>
      </c>
      <c r="C13" s="29">
        <v>39074.9</v>
      </c>
      <c r="D13" s="11">
        <v>0</v>
      </c>
      <c r="E13" s="16">
        <v>39074.9</v>
      </c>
      <c r="F13" s="30" t="s">
        <v>22</v>
      </c>
      <c r="G13" s="13" t="s">
        <v>22</v>
      </c>
      <c r="H13" s="14">
        <f t="shared" si="3"/>
        <v>39074.9</v>
      </c>
      <c r="I13" s="13">
        <f t="shared" si="2"/>
        <v>78.1498</v>
      </c>
      <c r="J13" s="47"/>
    </row>
    <row r="14" s="1" customFormat="1" ht="28" customHeight="1" spans="1:10">
      <c r="A14" s="15"/>
      <c r="B14" s="10" t="s">
        <v>25</v>
      </c>
      <c r="C14" s="29">
        <v>35078.3</v>
      </c>
      <c r="D14" s="11">
        <v>0</v>
      </c>
      <c r="E14" s="16">
        <v>35078.3</v>
      </c>
      <c r="F14" s="30" t="s">
        <v>22</v>
      </c>
      <c r="G14" s="13" t="s">
        <v>22</v>
      </c>
      <c r="H14" s="14">
        <f t="shared" si="3"/>
        <v>35078.3</v>
      </c>
      <c r="I14" s="13">
        <f t="shared" si="2"/>
        <v>70.1566</v>
      </c>
      <c r="J14" s="47"/>
    </row>
    <row r="15" s="1" customFormat="1" ht="28" customHeight="1" spans="1:10">
      <c r="A15" s="15"/>
      <c r="B15" s="10" t="s">
        <v>26</v>
      </c>
      <c r="C15" s="29">
        <v>38280.7</v>
      </c>
      <c r="D15" s="11">
        <v>0</v>
      </c>
      <c r="E15" s="16">
        <v>38280.7</v>
      </c>
      <c r="F15" s="30" t="s">
        <v>22</v>
      </c>
      <c r="G15" s="13" t="s">
        <v>22</v>
      </c>
      <c r="H15" s="14">
        <f t="shared" si="3"/>
        <v>38280.7</v>
      </c>
      <c r="I15" s="13">
        <f t="shared" ref="I15:I22" si="4">H15*0.002</f>
        <v>76.5614</v>
      </c>
      <c r="J15" s="47"/>
    </row>
    <row r="16" s="1" customFormat="1" ht="28" customHeight="1" spans="1:10">
      <c r="A16" s="15"/>
      <c r="B16" s="10" t="s">
        <v>27</v>
      </c>
      <c r="C16" s="29">
        <v>36170</v>
      </c>
      <c r="D16" s="11">
        <v>0</v>
      </c>
      <c r="E16" s="31">
        <v>36170</v>
      </c>
      <c r="F16" s="30" t="s">
        <v>22</v>
      </c>
      <c r="G16" s="13" t="s">
        <v>22</v>
      </c>
      <c r="H16" s="14">
        <f t="shared" si="3"/>
        <v>36170</v>
      </c>
      <c r="I16" s="13">
        <f t="shared" si="4"/>
        <v>72.34</v>
      </c>
      <c r="J16" s="47"/>
    </row>
    <row r="17" s="1" customFormat="1" ht="28" customHeight="1" spans="1:10">
      <c r="A17" s="15"/>
      <c r="B17" s="10" t="s">
        <v>28</v>
      </c>
      <c r="C17" s="29">
        <v>35932.2</v>
      </c>
      <c r="D17" s="11">
        <v>0</v>
      </c>
      <c r="E17" s="16">
        <v>35932.2</v>
      </c>
      <c r="F17" s="30" t="s">
        <v>22</v>
      </c>
      <c r="G17" s="13" t="s">
        <v>22</v>
      </c>
      <c r="H17" s="14">
        <f t="shared" si="3"/>
        <v>35932.2</v>
      </c>
      <c r="I17" s="13">
        <f t="shared" si="4"/>
        <v>71.8644</v>
      </c>
      <c r="J17" s="47"/>
    </row>
    <row r="18" s="1" customFormat="1" ht="28" customHeight="1" spans="1:10">
      <c r="A18" s="15"/>
      <c r="B18" s="10" t="s">
        <v>29</v>
      </c>
      <c r="C18" s="29">
        <v>48017.9</v>
      </c>
      <c r="D18" s="11">
        <v>0</v>
      </c>
      <c r="E18" s="16">
        <v>48017.9</v>
      </c>
      <c r="F18" s="30" t="s">
        <v>22</v>
      </c>
      <c r="G18" s="13" t="s">
        <v>22</v>
      </c>
      <c r="H18" s="14">
        <f t="shared" si="3"/>
        <v>48017.9</v>
      </c>
      <c r="I18" s="13">
        <f t="shared" si="4"/>
        <v>96.0358</v>
      </c>
      <c r="J18" s="47"/>
    </row>
    <row r="19" s="2" customFormat="1" ht="28" customHeight="1" spans="1:10">
      <c r="A19" s="17"/>
      <c r="B19" s="18" t="s">
        <v>30</v>
      </c>
      <c r="C19" s="19">
        <v>37934.4</v>
      </c>
      <c r="D19" s="20">
        <v>0</v>
      </c>
      <c r="E19" s="32">
        <v>37934.4</v>
      </c>
      <c r="F19" s="21" t="s">
        <v>22</v>
      </c>
      <c r="G19" s="33" t="s">
        <v>22</v>
      </c>
      <c r="H19" s="34">
        <f t="shared" si="3"/>
        <v>37934.4</v>
      </c>
      <c r="I19" s="33">
        <f t="shared" si="4"/>
        <v>75.8688</v>
      </c>
      <c r="J19" s="48"/>
    </row>
    <row r="20" s="1" customFormat="1" ht="28" customHeight="1" spans="1:10">
      <c r="A20" s="15"/>
      <c r="B20" s="10" t="s">
        <v>31</v>
      </c>
      <c r="C20" s="29">
        <v>35001.6</v>
      </c>
      <c r="D20" s="11">
        <v>0</v>
      </c>
      <c r="E20" s="16">
        <v>35001.6</v>
      </c>
      <c r="F20" s="30" t="s">
        <v>22</v>
      </c>
      <c r="G20" s="13" t="s">
        <v>22</v>
      </c>
      <c r="H20" s="14">
        <f t="shared" si="3"/>
        <v>35001.6</v>
      </c>
      <c r="I20" s="13">
        <f t="shared" si="4"/>
        <v>70.0032</v>
      </c>
      <c r="J20" s="47"/>
    </row>
    <row r="21" s="1" customFormat="1" ht="28" customHeight="1" spans="1:10">
      <c r="A21" s="15"/>
      <c r="B21" s="10" t="s">
        <v>32</v>
      </c>
      <c r="C21" s="29">
        <v>35699.6</v>
      </c>
      <c r="D21" s="11">
        <v>0</v>
      </c>
      <c r="E21" s="16">
        <v>35699.6</v>
      </c>
      <c r="F21" s="30" t="s">
        <v>22</v>
      </c>
      <c r="G21" s="13" t="s">
        <v>22</v>
      </c>
      <c r="H21" s="14">
        <f t="shared" si="3"/>
        <v>35699.6</v>
      </c>
      <c r="I21" s="13">
        <f t="shared" si="4"/>
        <v>71.3992</v>
      </c>
      <c r="J21" s="47"/>
    </row>
    <row r="22" s="1" customFormat="1" ht="28" customHeight="1" spans="1:10">
      <c r="A22" s="35"/>
      <c r="B22" s="10" t="s">
        <v>33</v>
      </c>
      <c r="C22" s="29">
        <v>125406.6</v>
      </c>
      <c r="D22" s="11">
        <v>0</v>
      </c>
      <c r="E22" s="31">
        <v>125406.6</v>
      </c>
      <c r="F22" s="16" t="s">
        <v>22</v>
      </c>
      <c r="G22" s="16" t="s">
        <v>22</v>
      </c>
      <c r="H22" s="31">
        <v>125406.7</v>
      </c>
      <c r="I22" s="13">
        <f t="shared" si="4"/>
        <v>250.8134</v>
      </c>
      <c r="J22" s="51"/>
    </row>
    <row r="23" s="1" customFormat="1" ht="28" customHeight="1" spans="1:10">
      <c r="A23" s="6" t="s">
        <v>3</v>
      </c>
      <c r="B23" s="7" t="s">
        <v>4</v>
      </c>
      <c r="C23" s="36" t="s">
        <v>34</v>
      </c>
      <c r="D23" s="37"/>
      <c r="E23" s="36" t="s">
        <v>35</v>
      </c>
      <c r="F23" s="37"/>
      <c r="G23" s="8" t="s">
        <v>9</v>
      </c>
      <c r="H23" s="8" t="s">
        <v>36</v>
      </c>
      <c r="I23" s="8" t="s">
        <v>37</v>
      </c>
      <c r="J23" s="52"/>
    </row>
    <row r="24" s="1" customFormat="1" ht="28" customHeight="1" spans="1:10">
      <c r="A24" s="9" t="s">
        <v>38</v>
      </c>
      <c r="B24" s="10" t="s">
        <v>14</v>
      </c>
      <c r="C24" s="38">
        <v>276585.7</v>
      </c>
      <c r="D24" s="39"/>
      <c r="E24" s="40">
        <v>170181.3</v>
      </c>
      <c r="F24" s="41"/>
      <c r="G24" s="11">
        <f>C24/E24*100-100</f>
        <v>62.5241433694536</v>
      </c>
      <c r="H24" s="11">
        <f>C24-E24</f>
        <v>106404.4</v>
      </c>
      <c r="I24" s="53">
        <f>H24*0.001*0.25</f>
        <v>26.6011</v>
      </c>
      <c r="J24" s="13">
        <f>SUM(I24:I27)</f>
        <v>65.933275</v>
      </c>
    </row>
    <row r="25" s="1" customFormat="1" ht="28" customHeight="1" spans="1:10">
      <c r="A25" s="15"/>
      <c r="B25" s="10" t="s">
        <v>15</v>
      </c>
      <c r="C25" s="38">
        <v>66088.7</v>
      </c>
      <c r="D25" s="39"/>
      <c r="E25" s="40">
        <v>31086.5</v>
      </c>
      <c r="F25" s="41"/>
      <c r="G25" s="11">
        <f>C25/E25*100-100</f>
        <v>112.596143020282</v>
      </c>
      <c r="H25" s="11">
        <f>C25-E25</f>
        <v>35002.2</v>
      </c>
      <c r="I25" s="53">
        <f>H25*0.001*0.25</f>
        <v>8.75055</v>
      </c>
      <c r="J25" s="13"/>
    </row>
    <row r="26" s="1" customFormat="1" ht="28" customHeight="1" spans="1:10">
      <c r="A26" s="15"/>
      <c r="B26" s="10" t="s">
        <v>17</v>
      </c>
      <c r="C26" s="38">
        <v>575821.7</v>
      </c>
      <c r="D26" s="39"/>
      <c r="E26" s="40">
        <v>503288.1</v>
      </c>
      <c r="F26" s="41"/>
      <c r="G26" s="11">
        <f>C26/E26*100-100</f>
        <v>14.4119441727313</v>
      </c>
      <c r="H26" s="11">
        <f>C26-E26</f>
        <v>72533.6</v>
      </c>
      <c r="I26" s="53">
        <f>H26*0.001*0.25</f>
        <v>18.1334</v>
      </c>
      <c r="J26" s="13"/>
    </row>
    <row r="27" s="1" customFormat="1" ht="28" customHeight="1" spans="1:10">
      <c r="A27" s="15"/>
      <c r="B27" s="10" t="s">
        <v>18</v>
      </c>
      <c r="C27" s="38">
        <v>53182.5</v>
      </c>
      <c r="D27" s="39"/>
      <c r="E27" s="40">
        <v>3389.6</v>
      </c>
      <c r="F27" s="41"/>
      <c r="G27" s="11">
        <f>C27/E27*100-100</f>
        <v>1468.99044135001</v>
      </c>
      <c r="H27" s="11">
        <f>C27-E27</f>
        <v>49792.9</v>
      </c>
      <c r="I27" s="53">
        <f>H27*0.001*0.25</f>
        <v>12.448225</v>
      </c>
      <c r="J27" s="13"/>
    </row>
    <row r="28" s="1" customFormat="1" ht="28" customHeight="1" spans="1:10">
      <c r="A28" s="42" t="s">
        <v>39</v>
      </c>
      <c r="B28" s="43"/>
      <c r="C28" s="43"/>
      <c r="D28" s="43"/>
      <c r="E28" s="43"/>
      <c r="F28" s="43"/>
      <c r="G28" s="43"/>
      <c r="H28" s="43"/>
      <c r="I28" s="54"/>
      <c r="J28" s="52">
        <f>SUM(J4,J24)</f>
        <v>1489.943515</v>
      </c>
    </row>
  </sheetData>
  <mergeCells count="17">
    <mergeCell ref="A1:J1"/>
    <mergeCell ref="A2:B2"/>
    <mergeCell ref="C23:D23"/>
    <mergeCell ref="E23:F23"/>
    <mergeCell ref="C24:D24"/>
    <mergeCell ref="E24:F24"/>
    <mergeCell ref="C25:D25"/>
    <mergeCell ref="E25:F25"/>
    <mergeCell ref="C26:D26"/>
    <mergeCell ref="E26:F26"/>
    <mergeCell ref="C27:D27"/>
    <mergeCell ref="E27:F27"/>
    <mergeCell ref="A28:I28"/>
    <mergeCell ref="A4:A22"/>
    <mergeCell ref="A24:A27"/>
    <mergeCell ref="J4:J22"/>
    <mergeCell ref="J24:J27"/>
  </mergeCells>
  <pageMargins left="0.236111111111111" right="0.314583333333333" top="1" bottom="1" header="0.5" footer="0.5"/>
  <pageSetup paperSize="9" scale="6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idc</dc:creator>
  <cp:lastModifiedBy>曾秀霞</cp:lastModifiedBy>
  <dcterms:created xsi:type="dcterms:W3CDTF">2023-10-13T03:33:00Z</dcterms:created>
  <dcterms:modified xsi:type="dcterms:W3CDTF">2023-10-26T08:56:20Z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0FC13D277041462DA060125A1CD24904_13</vt:lpwstr>
  </property>
  <property fmtid="{D5CDD505-2E9C-101B-9397-08002B2CF9AE}" pid="3" name="KSOProductBuildVer">
    <vt:lpwstr>2052-11.8.2.11813</vt:lpwstr>
  </property>
</Properties>
</file>